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<sst xmlns="http://schemas.openxmlformats.org/spreadsheetml/2006/main" count="71" uniqueCount="70">
  <si>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 xml:space="preserve">TCT CỔ PHẦN TÁI BẢO HIỂM QUỐC GIA VIỆT NAM                                </t>
  </si>
  <si>
    <t xml:space="preserve">BÁO CÁO TÀI CHÍNH TÓM TẮT </t>
  </si>
  <si>
    <t xml:space="preserve"> </t>
  </si>
  <si>
    <t>Quí II năm 2008</t>
  </si>
  <si>
    <r>
      <t xml:space="preserve"> I. BẢNG CÂN ĐỐI  KẾ TOÁN                                                                       </t>
    </r>
    <r>
      <rPr>
        <b/>
        <i/>
        <sz val="10.5"/>
        <rFont val="Times New Roman"/>
        <family val="1"/>
      </rPr>
      <t xml:space="preserve">Mẫu CBTT - 03 (Sửa đổi)                                                                                                                                </t>
    </r>
  </si>
  <si>
    <t>Đơn vị:  đồng</t>
  </si>
  <si>
    <t>STT</t>
  </si>
  <si>
    <t>NỘI DUNG</t>
  </si>
  <si>
    <t xml:space="preserve">Số dư đầu kỳ </t>
  </si>
  <si>
    <t xml:space="preserve">Số dư cuối kỳ </t>
  </si>
  <si>
    <t>I</t>
  </si>
  <si>
    <t xml:space="preserve"> Tài sản ngắn hạn</t>
  </si>
  <si>
    <t xml:space="preserve"> Tiền và các khoản tương dương tiền</t>
  </si>
  <si>
    <t xml:space="preserve"> Các khoản đầu tư tài chính ngắn hạn</t>
  </si>
  <si>
    <t xml:space="preserve"> Các khoản phải thu </t>
  </si>
  <si>
    <t xml:space="preserve"> Hàng tồn kho</t>
  </si>
  <si>
    <t xml:space="preserve"> Tài sản ngắn hạn khác</t>
  </si>
  <si>
    <t>II</t>
  </si>
  <si>
    <t xml:space="preserve"> Tài sản dài hạn</t>
  </si>
  <si>
    <t xml:space="preserve"> Tài sản cố định</t>
  </si>
  <si>
    <t xml:space="preserve">  - Tài sản cố định hữu hình</t>
  </si>
  <si>
    <t xml:space="preserve">    Giá trị hao mòn luỹ kế TSCĐ hữu hình (*)</t>
  </si>
  <si>
    <t xml:space="preserve">  - Tài sản cố định vô hình</t>
  </si>
  <si>
    <t xml:space="preserve">    Giá trị hao mòn luỹ kế  TSCĐ vô hình (*)</t>
  </si>
  <si>
    <t xml:space="preserve"> Các khoản đầu tư tài chính dàu han</t>
  </si>
  <si>
    <t xml:space="preserve"> Chi phí xây dựng cơ bản dở dang</t>
  </si>
  <si>
    <t xml:space="preserve"> Các khoản kí quĩ kí cuợc dài hạn</t>
  </si>
  <si>
    <t xml:space="preserve"> Chi phí trả trước dài hạn</t>
  </si>
  <si>
    <t xml:space="preserve"> Các chi phí khác</t>
  </si>
  <si>
    <t>III</t>
  </si>
  <si>
    <t>TỔNG TÀI SẢN</t>
  </si>
  <si>
    <t>IV</t>
  </si>
  <si>
    <t xml:space="preserve"> Nợ phải trả</t>
  </si>
  <si>
    <t xml:space="preserve"> Nợ ngắn hạn</t>
  </si>
  <si>
    <t xml:space="preserve"> Nợ dài hạn</t>
  </si>
  <si>
    <t xml:space="preserve"> Nợ khác</t>
  </si>
  <si>
    <t>V</t>
  </si>
  <si>
    <t xml:space="preserve"> Vốn chủ sở hữu</t>
  </si>
  <si>
    <t xml:space="preserve"> Nguồn vốn và quỹ</t>
  </si>
  <si>
    <t xml:space="preserve">  - Nguồn vốn kinh doanh</t>
  </si>
  <si>
    <t xml:space="preserve">  - Cổ phiếu quĩ</t>
  </si>
  <si>
    <t xml:space="preserve"> - Thặng dư vốn</t>
  </si>
  <si>
    <t xml:space="preserve">  - Các quĩ</t>
  </si>
  <si>
    <t xml:space="preserve">  - Lợi nhuận chưa phân phối</t>
  </si>
  <si>
    <t xml:space="preserve"> Tr/đó: LN do đánh giá lại số dư ng.tệ ckỳ</t>
  </si>
  <si>
    <t xml:space="preserve"> Nguồn kinh phí </t>
  </si>
  <si>
    <t>VI</t>
  </si>
  <si>
    <t>TỔNG NGUỒN VỐN</t>
  </si>
  <si>
    <r>
      <t xml:space="preserve"> II. BÁO CÁO KẾT QUẢ HOẠT ĐỘNG SẢN XUẤT KINH DOANH                     </t>
    </r>
    <r>
      <rPr>
        <b/>
        <i/>
        <sz val="10.5"/>
        <rFont val="Times New Roman"/>
        <family val="1"/>
      </rPr>
      <t>Đơn vị : đồng</t>
    </r>
  </si>
  <si>
    <t xml:space="preserve">                                        </t>
  </si>
  <si>
    <t>CHỈ TIÊU</t>
  </si>
  <si>
    <t>Kỳ báo cáo</t>
  </si>
  <si>
    <t>Luỹ kế</t>
  </si>
  <si>
    <t xml:space="preserve"> Tổng doanh thu</t>
  </si>
  <si>
    <t xml:space="preserve">  Doanh thu từ hoạt động kinh doanh BH</t>
  </si>
  <si>
    <t xml:space="preserve">  Doanh thu về đầu tư tài chính</t>
  </si>
  <si>
    <t xml:space="preserve">  Doanh thu khác</t>
  </si>
  <si>
    <t xml:space="preserve"> Tổng chi phí</t>
  </si>
  <si>
    <t xml:space="preserve">  Chi phí từ hoạt động kinh doanh bảo hiểm</t>
  </si>
  <si>
    <t xml:space="preserve">  Chi phí quản lý doanh nghiệp và chi đầu tư</t>
  </si>
  <si>
    <t xml:space="preserve">  Chí phí khác</t>
  </si>
  <si>
    <t xml:space="preserve"> Lợi nhuận trước thuế</t>
  </si>
  <si>
    <t xml:space="preserve"> Thuế thu nhập phải nộp</t>
  </si>
  <si>
    <t xml:space="preserve"> Chi phí thuế thu nhập hoãn lại</t>
  </si>
  <si>
    <t xml:space="preserve"> Lợi nhuận sau thuế</t>
  </si>
  <si>
    <t xml:space="preserve"> Thu nhập trên mỗi cổ phiếu</t>
  </si>
  <si>
    <t xml:space="preserve">  </t>
  </si>
  <si>
    <t xml:space="preserve">               Lập, ngày 23 tháng 07 năm 2008</t>
  </si>
  <si>
    <t xml:space="preserve">                TỔNG GIÁM ĐỐC</t>
  </si>
  <si>
    <t xml:space="preserve">                                     Trịnh Quang Tuyến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</si>
</sst>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\(#,##0\);\(#,##0\)"/>
    <numFmt numFmtId="174" formatCode="#,###\);\(#,###\)"/>
  </numFmts>
  <fonts count="27">
    <font>
      <sz val="10"/>
      <name val="Times New Roman"/>
      <family val="0"/>
    </font>
    <font>
      <sz val="10.5"/>
      <name val="Arial"/>
      <family val="2"/>
    </font>
    <font>
      <sz val="10"/>
      <name val=".VnTime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Arial"/>
      <family val="2"/>
    </font>
    <font>
      <b/>
      <sz val="10.5"/>
      <name val="Arial"/>
      <family val="2"/>
    </font>
    <font>
      <b/>
      <sz val="10.5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.VnTime"/>
      <family val="0"/>
    </font>
    <font>
      <b/>
      <sz val="12"/>
      <name val=".VnTime"/>
      <family val="2"/>
    </font>
    <font>
      <sz val="13"/>
      <name val=".VnTime"/>
      <family val="0"/>
    </font>
    <font>
      <sz val="12"/>
      <name val=".VnTime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9" applyNumberFormat="1" applyFont="1" applyBorder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20" applyFont="1" applyBorder="1" applyAlignment="1">
      <alignment horizontal="center" wrapText="1"/>
      <protection/>
    </xf>
    <xf numFmtId="172" fontId="4" fillId="0" borderId="0" xfId="15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1" fillId="2" borderId="1" xfId="20" applyNumberFormat="1" applyFont="1" applyFill="1" applyBorder="1" applyAlignment="1">
      <alignment horizontal="center" wrapText="1"/>
      <protection/>
    </xf>
    <xf numFmtId="0" fontId="12" fillId="2" borderId="1" xfId="20" applyNumberFormat="1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wrapText="1"/>
      <protection/>
    </xf>
    <xf numFmtId="0" fontId="12" fillId="2" borderId="3" xfId="20" applyNumberFormat="1" applyFont="1" applyFill="1" applyBorder="1" applyAlignment="1">
      <alignment horizontal="center" vertical="center" wrapText="1"/>
      <protection/>
    </xf>
    <xf numFmtId="0" fontId="13" fillId="0" borderId="4" xfId="0" applyNumberFormat="1" applyFont="1" applyBorder="1" applyAlignment="1">
      <alignment horizontal="center"/>
    </xf>
    <xf numFmtId="0" fontId="14" fillId="0" borderId="4" xfId="20" applyNumberFormat="1" applyFont="1" applyBorder="1" applyAlignment="1">
      <alignment horizontal="left" wrapText="1"/>
      <protection/>
    </xf>
    <xf numFmtId="0" fontId="14" fillId="0" borderId="5" xfId="20" applyFont="1" applyBorder="1" applyAlignment="1">
      <alignment horizontal="left" wrapText="1"/>
      <protection/>
    </xf>
    <xf numFmtId="172" fontId="14" fillId="0" borderId="6" xfId="15" applyNumberFormat="1" applyFont="1" applyBorder="1" applyAlignment="1">
      <alignment/>
    </xf>
    <xf numFmtId="3" fontId="14" fillId="0" borderId="4" xfId="20" applyNumberFormat="1" applyFont="1" applyBorder="1">
      <alignment/>
      <protection/>
    </xf>
    <xf numFmtId="0" fontId="8" fillId="0" borderId="7" xfId="0" applyFont="1" applyBorder="1" applyAlignment="1">
      <alignment horizontal="center"/>
    </xf>
    <xf numFmtId="0" fontId="8" fillId="0" borderId="7" xfId="20" applyNumberFormat="1" applyFont="1" applyBorder="1" applyAlignment="1">
      <alignment wrapText="1"/>
      <protection/>
    </xf>
    <xf numFmtId="0" fontId="8" fillId="0" borderId="8" xfId="20" applyFont="1" applyBorder="1" applyAlignment="1">
      <alignment wrapText="1"/>
      <protection/>
    </xf>
    <xf numFmtId="172" fontId="8" fillId="0" borderId="9" xfId="15" applyNumberFormat="1" applyFont="1" applyBorder="1" applyAlignment="1">
      <alignment/>
    </xf>
    <xf numFmtId="3" fontId="8" fillId="0" borderId="7" xfId="20" applyNumberFormat="1" applyFont="1" applyBorder="1">
      <alignment/>
      <protection/>
    </xf>
    <xf numFmtId="0" fontId="7" fillId="0" borderId="7" xfId="20" applyNumberFormat="1" applyFont="1" applyBorder="1" applyAlignment="1">
      <alignment wrapText="1"/>
      <protection/>
    </xf>
    <xf numFmtId="173" fontId="8" fillId="0" borderId="7" xfId="20" applyNumberFormat="1" applyFont="1" applyBorder="1">
      <alignment/>
      <protection/>
    </xf>
    <xf numFmtId="174" fontId="8" fillId="0" borderId="7" xfId="20" applyNumberFormat="1" applyFont="1" applyBorder="1">
      <alignment/>
      <protection/>
    </xf>
    <xf numFmtId="3" fontId="8" fillId="0" borderId="9" xfId="20" applyNumberFormat="1" applyFont="1" applyBorder="1">
      <alignment/>
      <protection/>
    </xf>
    <xf numFmtId="0" fontId="8" fillId="2" borderId="7" xfId="0" applyNumberFormat="1" applyFont="1" applyFill="1" applyBorder="1" applyAlignment="1">
      <alignment horizontal="center"/>
    </xf>
    <xf numFmtId="0" fontId="15" fillId="2" borderId="7" xfId="20" applyNumberFormat="1" applyFont="1" applyFill="1" applyBorder="1" applyAlignment="1">
      <alignment horizontal="center" wrapText="1"/>
      <protection/>
    </xf>
    <xf numFmtId="0" fontId="15" fillId="2" borderId="8" xfId="20" applyFont="1" applyFill="1" applyBorder="1" applyAlignment="1">
      <alignment horizontal="center" wrapText="1"/>
      <protection/>
    </xf>
    <xf numFmtId="172" fontId="15" fillId="2" borderId="9" xfId="15" applyNumberFormat="1" applyFont="1" applyFill="1" applyBorder="1" applyAlignment="1">
      <alignment horizontal="center" wrapText="1"/>
    </xf>
    <xf numFmtId="172" fontId="15" fillId="2" borderId="7" xfId="15" applyNumberFormat="1" applyFont="1" applyFill="1" applyBorder="1" applyAlignment="1">
      <alignment horizontal="center" wrapText="1"/>
    </xf>
    <xf numFmtId="172" fontId="8" fillId="0" borderId="7" xfId="0" applyNumberFormat="1" applyFont="1" applyBorder="1" applyAlignment="1">
      <alignment/>
    </xf>
    <xf numFmtId="172" fontId="8" fillId="0" borderId="7" xfId="15" applyNumberFormat="1" applyFont="1" applyBorder="1" applyAlignment="1">
      <alignment/>
    </xf>
    <xf numFmtId="0" fontId="8" fillId="0" borderId="8" xfId="20" applyFont="1" applyBorder="1" applyAlignment="1" quotePrefix="1">
      <alignment wrapText="1"/>
      <protection/>
    </xf>
    <xf numFmtId="0" fontId="8" fillId="2" borderId="10" xfId="0" applyNumberFormat="1" applyFont="1" applyFill="1" applyBorder="1" applyAlignment="1">
      <alignment horizontal="center"/>
    </xf>
    <xf numFmtId="0" fontId="15" fillId="2" borderId="10" xfId="20" applyNumberFormat="1" applyFont="1" applyFill="1" applyBorder="1" applyAlignment="1">
      <alignment horizontal="center" wrapText="1"/>
      <protection/>
    </xf>
    <xf numFmtId="0" fontId="15" fillId="2" borderId="11" xfId="20" applyFont="1" applyFill="1" applyBorder="1" applyAlignment="1">
      <alignment horizontal="center" wrapText="1"/>
      <protection/>
    </xf>
    <xf numFmtId="172" fontId="15" fillId="2" borderId="12" xfId="15" applyNumberFormat="1" applyFont="1" applyFill="1" applyBorder="1" applyAlignment="1">
      <alignment horizontal="center" wrapText="1"/>
    </xf>
    <xf numFmtId="172" fontId="15" fillId="2" borderId="10" xfId="15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 wrapText="1"/>
      <protection/>
    </xf>
    <xf numFmtId="172" fontId="8" fillId="0" borderId="0" xfId="15" applyNumberFormat="1" applyFont="1" applyBorder="1" applyAlignment="1">
      <alignment/>
    </xf>
    <xf numFmtId="3" fontId="8" fillId="0" borderId="0" xfId="20" applyNumberFormat="1" applyFont="1" applyBorder="1">
      <alignment/>
      <protection/>
    </xf>
    <xf numFmtId="0" fontId="8" fillId="0" borderId="0" xfId="0" applyFont="1" applyBorder="1" applyAlignment="1">
      <alignment/>
    </xf>
    <xf numFmtId="0" fontId="15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72" fontId="16" fillId="0" borderId="3" xfId="15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7" fillId="0" borderId="4" xfId="20" applyNumberFormat="1" applyFont="1" applyBorder="1" applyAlignment="1">
      <alignment horizontal="left" wrapText="1"/>
      <protection/>
    </xf>
    <xf numFmtId="0" fontId="17" fillId="0" borderId="5" xfId="20" applyFont="1" applyBorder="1" applyAlignment="1">
      <alignment horizontal="left" wrapText="1"/>
      <protection/>
    </xf>
    <xf numFmtId="172" fontId="17" fillId="0" borderId="6" xfId="15" applyNumberFormat="1" applyFont="1" applyBorder="1" applyAlignment="1">
      <alignment/>
    </xf>
    <xf numFmtId="3" fontId="17" fillId="0" borderId="4" xfId="20" applyNumberFormat="1" applyFont="1" applyBorder="1">
      <alignment/>
      <protection/>
    </xf>
    <xf numFmtId="0" fontId="8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18" fillId="0" borderId="5" xfId="20" applyFont="1" applyBorder="1" applyAlignment="1">
      <alignment horizontal="left" wrapText="1"/>
      <protection/>
    </xf>
    <xf numFmtId="0" fontId="6" fillId="0" borderId="5" xfId="20" applyFont="1" applyBorder="1" applyAlignment="1">
      <alignment horizontal="left" wrapText="1"/>
      <protection/>
    </xf>
    <xf numFmtId="172" fontId="6" fillId="0" borderId="6" xfId="15" applyNumberFormat="1" applyFont="1" applyBorder="1" applyAlignment="1">
      <alignment/>
    </xf>
    <xf numFmtId="3" fontId="6" fillId="0" borderId="4" xfId="20" applyNumberFormat="1" applyFont="1" applyBorder="1">
      <alignment/>
      <protection/>
    </xf>
    <xf numFmtId="3" fontId="6" fillId="0" borderId="9" xfId="20" applyNumberFormat="1" applyFont="1" applyBorder="1">
      <alignment/>
      <protection/>
    </xf>
    <xf numFmtId="0" fontId="8" fillId="0" borderId="10" xfId="0" applyFont="1" applyBorder="1" applyAlignment="1">
      <alignment horizontal="center"/>
    </xf>
    <xf numFmtId="0" fontId="17" fillId="0" borderId="10" xfId="20" applyNumberFormat="1" applyFont="1" applyBorder="1" applyAlignment="1">
      <alignment horizontal="left" wrapText="1"/>
      <protection/>
    </xf>
    <xf numFmtId="0" fontId="6" fillId="0" borderId="11" xfId="20" applyFont="1" applyBorder="1" applyAlignment="1">
      <alignment horizontal="left" wrapText="1"/>
      <protection/>
    </xf>
    <xf numFmtId="172" fontId="6" fillId="0" borderId="12" xfId="15" applyNumberFormat="1" applyFont="1" applyBorder="1" applyAlignment="1">
      <alignment/>
    </xf>
    <xf numFmtId="3" fontId="6" fillId="0" borderId="10" xfId="20" applyNumberFormat="1" applyFont="1" applyBorder="1">
      <alignment/>
      <protection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19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2" fontId="2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72" fontId="0" fillId="0" borderId="0" xfId="15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20" applyNumberFormat="1" applyFont="1" applyBorder="1" applyAlignment="1">
      <alignment horizontal="left"/>
      <protection/>
    </xf>
    <xf numFmtId="0" fontId="1" fillId="0" borderId="0" xfId="20" applyFont="1" applyBorder="1" applyAlignment="1">
      <alignment horizontal="left"/>
      <protection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20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hghia\DOC\TH%20CAC%20BAO%20CAO%20QUYET%20TOAN%20NAM%202008\QUYET%20TOAN%20QII.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"/>
      <sheetName val="Sheet3"/>
      <sheetName val="Du phong"/>
      <sheetName val="Thu chi boi thuong"/>
      <sheetName val="Thu phi chi phi"/>
      <sheetName val="Thu chi hoa hong"/>
      <sheetName val="Thu chi khac"/>
      <sheetName val="Sheet2"/>
      <sheetName val="Thu chi kinh doanh chua luong"/>
      <sheetName val="Bang CDKT theo chuan muc"/>
      <sheetName val="Bao cao tai chính tom tat"/>
      <sheetName val="Bao cao lai lo"/>
      <sheetName val="Sheet1"/>
      <sheetName val="TK1122"/>
      <sheetName val="TK1121"/>
      <sheetName val="TK1111"/>
      <sheetName val="BC luu chuyen tien te"/>
    </sheetNames>
    <sheetDataSet>
      <sheetData sheetId="9">
        <row r="81">
          <cell r="F81">
            <v>67218440</v>
          </cell>
        </row>
      </sheetData>
      <sheetData sheetId="11">
        <row r="10">
          <cell r="G10">
            <v>635617681133</v>
          </cell>
        </row>
        <row r="11">
          <cell r="D11">
            <v>211171286916</v>
          </cell>
          <cell r="G11">
            <v>463567824535</v>
          </cell>
        </row>
        <row r="14">
          <cell r="G14">
            <v>22103692829.524254</v>
          </cell>
        </row>
        <row r="15">
          <cell r="G15">
            <v>71074265264</v>
          </cell>
        </row>
        <row r="16">
          <cell r="G16">
            <v>17146486451</v>
          </cell>
        </row>
        <row r="30">
          <cell r="G30">
            <v>196354645375</v>
          </cell>
        </row>
        <row r="32">
          <cell r="G32">
            <v>14164240666</v>
          </cell>
        </row>
        <row r="34">
          <cell r="G34">
            <v>77086274140</v>
          </cell>
        </row>
        <row r="35">
          <cell r="G35">
            <v>12474594956</v>
          </cell>
        </row>
        <row r="37">
          <cell r="G37">
            <v>5874084212</v>
          </cell>
        </row>
        <row r="44">
          <cell r="G44">
            <v>19589235764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2">
      <selection activeCell="D16" sqref="D16"/>
    </sheetView>
  </sheetViews>
  <sheetFormatPr defaultColWidth="9.33203125" defaultRowHeight="12.75"/>
  <cols>
    <col min="1" max="1" width="5.16015625" style="79" customWidth="1"/>
    <col min="2" max="2" width="44.5" style="75" customWidth="1"/>
    <col min="3" max="3" width="4.66015625" style="75" customWidth="1"/>
    <col min="4" max="4" width="23" style="80" customWidth="1"/>
    <col min="5" max="5" width="26.5" style="75" customWidth="1"/>
    <col min="6" max="6" width="15.16015625" style="75" customWidth="1"/>
    <col min="7" max="16384" width="9.33203125" style="75" customWidth="1"/>
  </cols>
  <sheetData>
    <row r="1" spans="1:5" ht="4.5" customHeight="1" hidden="1">
      <c r="A1" s="5"/>
      <c r="B1" s="3"/>
      <c r="C1" s="3"/>
      <c r="D1" s="4"/>
      <c r="E1" s="3"/>
    </row>
    <row r="2" spans="1:5" ht="25.5" customHeight="1">
      <c r="A2" s="1" t="s">
        <v>0</v>
      </c>
      <c r="B2" s="2"/>
      <c r="C2" s="3"/>
      <c r="D2" s="4"/>
      <c r="E2" s="3"/>
    </row>
    <row r="3" spans="1:5" ht="23.25" customHeight="1">
      <c r="A3" s="89" t="s">
        <v>1</v>
      </c>
      <c r="B3" s="90"/>
      <c r="C3" s="90"/>
      <c r="D3" s="90"/>
      <c r="E3" s="90"/>
    </row>
    <row r="4" spans="1:5" ht="1.5" customHeight="1" hidden="1">
      <c r="A4" s="91" t="s">
        <v>2</v>
      </c>
      <c r="B4" s="92"/>
      <c r="C4" s="92"/>
      <c r="D4" s="92"/>
      <c r="E4" s="92"/>
    </row>
    <row r="5" spans="1:5" ht="12.75" customHeight="1">
      <c r="A5" s="83" t="s">
        <v>3</v>
      </c>
      <c r="B5" s="84"/>
      <c r="C5" s="84"/>
      <c r="D5" s="84"/>
      <c r="E5" s="84"/>
    </row>
    <row r="6" spans="1:5" ht="1.5" customHeight="1" hidden="1">
      <c r="A6" s="7"/>
      <c r="B6" s="5"/>
      <c r="C6" s="5"/>
      <c r="D6" s="8"/>
      <c r="E6" s="5"/>
    </row>
    <row r="7" spans="1:5" ht="1.5" customHeight="1" hidden="1">
      <c r="A7" s="7"/>
      <c r="B7" s="5"/>
      <c r="C7" s="5"/>
      <c r="D7" s="8"/>
      <c r="E7" s="5"/>
    </row>
    <row r="8" spans="1:5" s="76" customFormat="1" ht="18.75" customHeight="1">
      <c r="A8" s="85" t="s">
        <v>4</v>
      </c>
      <c r="B8" s="86"/>
      <c r="C8" s="86"/>
      <c r="D8" s="86"/>
      <c r="E8" s="86"/>
    </row>
    <row r="9" spans="1:5" ht="16.5" customHeight="1">
      <c r="A9" s="5"/>
      <c r="B9" s="9"/>
      <c r="C9" s="9"/>
      <c r="D9" s="10"/>
      <c r="E9" s="11" t="s">
        <v>5</v>
      </c>
    </row>
    <row r="10" spans="1:5" ht="19.5" customHeight="1">
      <c r="A10" s="12" t="s">
        <v>6</v>
      </c>
      <c r="B10" s="13" t="s">
        <v>7</v>
      </c>
      <c r="C10" s="14"/>
      <c r="D10" s="15" t="s">
        <v>8</v>
      </c>
      <c r="E10" s="13" t="s">
        <v>9</v>
      </c>
    </row>
    <row r="11" spans="1:5" ht="15" customHeight="1">
      <c r="A11" s="16" t="s">
        <v>10</v>
      </c>
      <c r="B11" s="17" t="s">
        <v>11</v>
      </c>
      <c r="C11" s="18"/>
      <c r="D11" s="19">
        <f>SUM(D12:D16)</f>
        <v>1147989145553</v>
      </c>
      <c r="E11" s="20">
        <f>SUM(E12:E16)</f>
        <v>2029046051186</v>
      </c>
    </row>
    <row r="12" spans="1:5" ht="12.75" customHeight="1">
      <c r="A12" s="21">
        <v>1</v>
      </c>
      <c r="B12" s="22" t="s">
        <v>12</v>
      </c>
      <c r="C12" s="23"/>
      <c r="D12" s="24">
        <v>79069536671</v>
      </c>
      <c r="E12" s="25">
        <v>610518838387</v>
      </c>
    </row>
    <row r="13" spans="1:5" ht="15.75" customHeight="1">
      <c r="A13" s="21">
        <v>2</v>
      </c>
      <c r="B13" s="22" t="s">
        <v>13</v>
      </c>
      <c r="C13" s="23"/>
      <c r="D13" s="24">
        <v>587568252900</v>
      </c>
      <c r="E13" s="25">
        <v>840437321150</v>
      </c>
    </row>
    <row r="14" spans="1:5" ht="15.75" customHeight="1">
      <c r="A14" s="21">
        <v>3</v>
      </c>
      <c r="B14" s="22" t="s">
        <v>14</v>
      </c>
      <c r="C14" s="23"/>
      <c r="D14" s="24">
        <v>480914644763</v>
      </c>
      <c r="E14" s="25">
        <v>577727584397</v>
      </c>
    </row>
    <row r="15" spans="1:5" ht="15.75" customHeight="1">
      <c r="A15" s="21">
        <v>4</v>
      </c>
      <c r="B15" s="22" t="s">
        <v>15</v>
      </c>
      <c r="C15" s="23"/>
      <c r="D15" s="24">
        <v>33666772</v>
      </c>
      <c r="E15" s="25">
        <v>49468772</v>
      </c>
    </row>
    <row r="16" spans="1:5" ht="15.75" customHeight="1">
      <c r="A16" s="21">
        <v>5</v>
      </c>
      <c r="B16" s="22" t="s">
        <v>16</v>
      </c>
      <c r="C16" s="23"/>
      <c r="D16" s="24">
        <v>403044447</v>
      </c>
      <c r="E16" s="25">
        <v>312838480</v>
      </c>
    </row>
    <row r="17" spans="1:5" ht="13.5" customHeight="1">
      <c r="A17" s="16" t="s">
        <v>17</v>
      </c>
      <c r="B17" s="17" t="s">
        <v>18</v>
      </c>
      <c r="C17" s="18"/>
      <c r="D17" s="19">
        <f>SUM(D18,D23,D24,D25,D26,D27)</f>
        <v>1528904263663</v>
      </c>
      <c r="E17" s="20">
        <f>SUM(E18,E23,E24,E25,)</f>
        <v>746052250819</v>
      </c>
    </row>
    <row r="18" spans="1:5" ht="15.75" customHeight="1">
      <c r="A18" s="21">
        <v>1</v>
      </c>
      <c r="B18" s="22" t="s">
        <v>19</v>
      </c>
      <c r="C18" s="23"/>
      <c r="D18" s="24">
        <f>SUM(D19:D22)</f>
        <v>53213830276</v>
      </c>
      <c r="E18" s="25">
        <f>SUM(E19:E22)</f>
        <v>52436315149</v>
      </c>
    </row>
    <row r="19" spans="1:5" ht="15.75" customHeight="1">
      <c r="A19" s="21"/>
      <c r="B19" s="22" t="s">
        <v>20</v>
      </c>
      <c r="C19" s="23"/>
      <c r="D19" s="24">
        <v>52511772244</v>
      </c>
      <c r="E19" s="25">
        <v>52590379685</v>
      </c>
    </row>
    <row r="20" spans="1:5" ht="15.75" customHeight="1">
      <c r="A20" s="21"/>
      <c r="B20" s="26" t="s">
        <v>21</v>
      </c>
      <c r="C20" s="23"/>
      <c r="D20" s="24">
        <v>-15646189837</v>
      </c>
      <c r="E20" s="27">
        <v>-16258308706</v>
      </c>
    </row>
    <row r="21" spans="1:5" ht="15.75" customHeight="1">
      <c r="A21" s="21"/>
      <c r="B21" s="22" t="s">
        <v>22</v>
      </c>
      <c r="C21" s="23"/>
      <c r="D21" s="24">
        <v>19520295963</v>
      </c>
      <c r="E21" s="25">
        <v>19520295963</v>
      </c>
    </row>
    <row r="22" spans="1:5" ht="15.75" customHeight="1">
      <c r="A22" s="21"/>
      <c r="B22" s="26" t="s">
        <v>23</v>
      </c>
      <c r="C22" s="23"/>
      <c r="D22" s="24">
        <v>-3172048094</v>
      </c>
      <c r="E22" s="28">
        <v>-3416051793</v>
      </c>
    </row>
    <row r="23" spans="1:5" s="77" customFormat="1" ht="15" customHeight="1">
      <c r="A23" s="21">
        <v>2</v>
      </c>
      <c r="B23" s="22" t="s">
        <v>24</v>
      </c>
      <c r="C23" s="23"/>
      <c r="D23" s="24">
        <v>1473370277466</v>
      </c>
      <c r="E23" s="25">
        <v>691295779749</v>
      </c>
    </row>
    <row r="24" spans="1:5" s="77" customFormat="1" ht="15" customHeight="1">
      <c r="A24" s="21">
        <v>3</v>
      </c>
      <c r="B24" s="22" t="s">
        <v>25</v>
      </c>
      <c r="C24" s="23"/>
      <c r="D24" s="24">
        <v>55045878</v>
      </c>
      <c r="E24" s="25">
        <f>11185878+43860000</f>
        <v>55045878</v>
      </c>
    </row>
    <row r="25" spans="1:5" s="77" customFormat="1" ht="15" customHeight="1">
      <c r="A25" s="21">
        <v>4</v>
      </c>
      <c r="B25" s="22" t="s">
        <v>26</v>
      </c>
      <c r="C25" s="23"/>
      <c r="D25" s="24">
        <v>2265110043</v>
      </c>
      <c r="E25" s="25">
        <v>2265110043</v>
      </c>
    </row>
    <row r="26" spans="1:5" ht="15" customHeight="1">
      <c r="A26" s="21">
        <v>5</v>
      </c>
      <c r="B26" s="22" t="s">
        <v>27</v>
      </c>
      <c r="C26" s="23"/>
      <c r="D26" s="29">
        <v>0</v>
      </c>
      <c r="E26" s="25">
        <v>0</v>
      </c>
    </row>
    <row r="27" spans="1:5" ht="15" customHeight="1">
      <c r="A27" s="21">
        <v>6</v>
      </c>
      <c r="B27" s="22" t="s">
        <v>28</v>
      </c>
      <c r="C27" s="23"/>
      <c r="D27" s="29">
        <v>0</v>
      </c>
      <c r="E27" s="25">
        <v>0</v>
      </c>
    </row>
    <row r="28" spans="1:5" s="78" customFormat="1" ht="16.5" customHeight="1">
      <c r="A28" s="30" t="s">
        <v>29</v>
      </c>
      <c r="B28" s="31" t="s">
        <v>30</v>
      </c>
      <c r="C28" s="32"/>
      <c r="D28" s="33">
        <f>SUM(D17,D11)</f>
        <v>2676893409216</v>
      </c>
      <c r="E28" s="34">
        <f>SUM(E17,E11)</f>
        <v>2775098302005</v>
      </c>
    </row>
    <row r="29" spans="1:5" ht="15.75" customHeight="1">
      <c r="A29" s="16" t="s">
        <v>31</v>
      </c>
      <c r="B29" s="17" t="s">
        <v>32</v>
      </c>
      <c r="C29" s="18"/>
      <c r="D29" s="19">
        <f>SUM(D30:D32)</f>
        <v>776985390481</v>
      </c>
      <c r="E29" s="20">
        <f>SUM(E30:E32)</f>
        <v>865716030596</v>
      </c>
    </row>
    <row r="30" spans="1:5" ht="12.75" customHeight="1">
      <c r="A30" s="21">
        <v>1</v>
      </c>
      <c r="B30" s="22" t="s">
        <v>33</v>
      </c>
      <c r="C30" s="23"/>
      <c r="D30" s="24">
        <v>467265259655</v>
      </c>
      <c r="E30" s="25">
        <v>539740415545</v>
      </c>
    </row>
    <row r="31" spans="1:5" ht="12.75" customHeight="1">
      <c r="A31" s="21">
        <v>2</v>
      </c>
      <c r="B31" s="22" t="s">
        <v>34</v>
      </c>
      <c r="C31" s="23"/>
      <c r="D31" s="24">
        <v>308185054167</v>
      </c>
      <c r="E31" s="35">
        <v>323929394343</v>
      </c>
    </row>
    <row r="32" spans="1:5" ht="12.75" customHeight="1">
      <c r="A32" s="21">
        <v>3</v>
      </c>
      <c r="B32" s="22" t="s">
        <v>35</v>
      </c>
      <c r="C32" s="23"/>
      <c r="D32" s="24">
        <f>475253959+113702875+946119825</f>
        <v>1535076659</v>
      </c>
      <c r="E32" s="36">
        <f>475253959+113702875+1457263874</f>
        <v>2046220708</v>
      </c>
    </row>
    <row r="33" spans="1:5" ht="15.75" customHeight="1">
      <c r="A33" s="16" t="s">
        <v>36</v>
      </c>
      <c r="B33" s="17" t="s">
        <v>37</v>
      </c>
      <c r="C33" s="18"/>
      <c r="D33" s="19">
        <f>SUM(D35:D39)</f>
        <v>1899908018735</v>
      </c>
      <c r="E33" s="20">
        <f>SUM(E34+E41)</f>
        <v>1909382271409</v>
      </c>
    </row>
    <row r="34" spans="1:5" ht="14.25" customHeight="1">
      <c r="A34" s="21">
        <v>1</v>
      </c>
      <c r="B34" s="22" t="s">
        <v>38</v>
      </c>
      <c r="C34" s="23"/>
      <c r="D34" s="24">
        <f>SUM(D35:D41)</f>
        <v>1903327376122</v>
      </c>
      <c r="E34" s="25">
        <f>SUM(E35:E39)</f>
        <v>1909382271409</v>
      </c>
    </row>
    <row r="35" spans="1:5" ht="14.25" customHeight="1">
      <c r="A35" s="21"/>
      <c r="B35" s="22" t="s">
        <v>39</v>
      </c>
      <c r="C35" s="23"/>
      <c r="D35" s="24">
        <f>E35</f>
        <v>672184400000</v>
      </c>
      <c r="E35" s="25">
        <v>672184400000</v>
      </c>
    </row>
    <row r="36" spans="1:5" ht="14.25" customHeight="1">
      <c r="A36" s="21"/>
      <c r="B36" s="22" t="s">
        <v>40</v>
      </c>
      <c r="C36" s="37"/>
      <c r="D36" s="29">
        <v>0</v>
      </c>
      <c r="E36" s="25">
        <v>0</v>
      </c>
    </row>
    <row r="37" spans="1:5" ht="14.25" customHeight="1">
      <c r="A37" s="21"/>
      <c r="B37" s="22" t="s">
        <v>41</v>
      </c>
      <c r="C37" s="23"/>
      <c r="D37" s="24">
        <v>1137797480000</v>
      </c>
      <c r="E37" s="25">
        <v>1104116030642</v>
      </c>
    </row>
    <row r="38" spans="1:5" ht="14.25" customHeight="1">
      <c r="A38" s="21"/>
      <c r="B38" s="22" t="s">
        <v>42</v>
      </c>
      <c r="C38" s="23"/>
      <c r="D38" s="24">
        <f>3466045810+17330229048+8665114524+1641216320</f>
        <v>31102605702</v>
      </c>
      <c r="E38" s="25">
        <f>3466045810+17330229048+8665114524+765395722</f>
        <v>30226785104</v>
      </c>
    </row>
    <row r="39" spans="1:5" ht="14.25" customHeight="1">
      <c r="A39" s="21"/>
      <c r="B39" s="22" t="s">
        <v>43</v>
      </c>
      <c r="C39" s="23"/>
      <c r="D39" s="24">
        <v>58823533033</v>
      </c>
      <c r="E39" s="25">
        <v>102855055663</v>
      </c>
    </row>
    <row r="40" spans="1:5" ht="14.25" customHeight="1">
      <c r="A40" s="21"/>
      <c r="B40" s="26" t="s">
        <v>44</v>
      </c>
      <c r="C40" s="23"/>
      <c r="D40" s="24">
        <v>3419357387</v>
      </c>
      <c r="E40" s="25">
        <v>3419357387</v>
      </c>
    </row>
    <row r="41" spans="1:5" ht="14.25" customHeight="1">
      <c r="A41" s="21">
        <v>2</v>
      </c>
      <c r="B41" s="22" t="s">
        <v>45</v>
      </c>
      <c r="C41" s="23"/>
      <c r="D41" s="29">
        <v>0</v>
      </c>
      <c r="E41" s="25">
        <v>0</v>
      </c>
    </row>
    <row r="42" spans="1:5" ht="17.25" customHeight="1">
      <c r="A42" s="38" t="s">
        <v>46</v>
      </c>
      <c r="B42" s="39" t="s">
        <v>47</v>
      </c>
      <c r="C42" s="40"/>
      <c r="D42" s="41">
        <f>D33+D29</f>
        <v>2676893409216</v>
      </c>
      <c r="E42" s="42">
        <f>SUM(E33,E29,)</f>
        <v>2775098302005</v>
      </c>
    </row>
    <row r="43" spans="1:5" ht="13.5" customHeight="1" hidden="1">
      <c r="A43" s="6"/>
      <c r="B43" s="43"/>
      <c r="C43" s="43"/>
      <c r="D43" s="44"/>
      <c r="E43" s="45"/>
    </row>
    <row r="44" spans="1:5" ht="5.25" customHeight="1">
      <c r="A44" s="6"/>
      <c r="B44" s="43"/>
      <c r="C44" s="43"/>
      <c r="D44" s="44"/>
      <c r="E44" s="45"/>
    </row>
    <row r="45" spans="1:5" ht="16.5" customHeight="1">
      <c r="A45" s="87" t="s">
        <v>48</v>
      </c>
      <c r="B45" s="88"/>
      <c r="C45" s="88"/>
      <c r="D45" s="88"/>
      <c r="E45" s="88"/>
    </row>
    <row r="46" spans="1:5" ht="3.75" customHeight="1">
      <c r="A46" s="6"/>
      <c r="B46" s="46"/>
      <c r="C46" s="46"/>
      <c r="D46" s="83" t="s">
        <v>49</v>
      </c>
      <c r="E46" s="84"/>
    </row>
    <row r="47" spans="1:5" ht="16.5" customHeight="1">
      <c r="A47" s="12" t="s">
        <v>6</v>
      </c>
      <c r="B47" s="47" t="s">
        <v>50</v>
      </c>
      <c r="C47" s="48"/>
      <c r="D47" s="49" t="s">
        <v>51</v>
      </c>
      <c r="E47" s="50" t="s">
        <v>52</v>
      </c>
    </row>
    <row r="48" spans="1:5" ht="18" customHeight="1">
      <c r="A48" s="51">
        <v>1</v>
      </c>
      <c r="B48" s="52" t="s">
        <v>53</v>
      </c>
      <c r="C48" s="53"/>
      <c r="D48" s="54">
        <f>SUM(D49:D51)</f>
        <v>185951062799</v>
      </c>
      <c r="E48" s="55">
        <f>SUM(E49:E51)</f>
        <v>321127273835.4757</v>
      </c>
    </row>
    <row r="49" spans="1:5" ht="13.5" customHeight="1">
      <c r="A49" s="21"/>
      <c r="B49" s="56" t="s">
        <v>54</v>
      </c>
      <c r="C49" s="57"/>
      <c r="D49" s="58">
        <f>339354211910-'[1]Bao cao lai lo'!D11</f>
        <v>128182924994</v>
      </c>
      <c r="E49" s="59">
        <f>'[1]Bao cao lai lo'!G10-'[1]Bao cao lai lo'!G14+'[1]Bao cao lai lo'!G15+'[1]Bao cao lai lo'!G16-'[1]Bao cao lai lo'!G11</f>
        <v>238166915483.4757</v>
      </c>
    </row>
    <row r="50" spans="1:5" ht="13.5" customHeight="1">
      <c r="A50" s="21"/>
      <c r="B50" s="56" t="s">
        <v>55</v>
      </c>
      <c r="C50" s="57"/>
      <c r="D50" s="58">
        <v>54292434761</v>
      </c>
      <c r="E50" s="59">
        <f>'[1]Bao cao lai lo'!G34</f>
        <v>77086274140</v>
      </c>
    </row>
    <row r="51" spans="1:5" ht="13.5" customHeight="1">
      <c r="A51" s="21"/>
      <c r="B51" s="56" t="s">
        <v>56</v>
      </c>
      <c r="C51" s="57"/>
      <c r="D51" s="58">
        <v>3475703044</v>
      </c>
      <c r="E51" s="59">
        <f>'[1]Bao cao lai lo'!G37</f>
        <v>5874084212</v>
      </c>
    </row>
    <row r="52" spans="1:5" ht="14.25" customHeight="1">
      <c r="A52" s="21">
        <v>2</v>
      </c>
      <c r="B52" s="52" t="s">
        <v>57</v>
      </c>
      <c r="C52" s="53"/>
      <c r="D52" s="54">
        <f>SUM(D53:D55)</f>
        <v>119288014063</v>
      </c>
      <c r="E52" s="55">
        <f>SUM(E53:E55)</f>
        <v>222993480997</v>
      </c>
    </row>
    <row r="53" spans="1:5" ht="12.75" customHeight="1">
      <c r="A53" s="21"/>
      <c r="B53" s="56" t="s">
        <v>58</v>
      </c>
      <c r="C53" s="57"/>
      <c r="D53" s="58">
        <f>100194280088</f>
        <v>100194280088</v>
      </c>
      <c r="E53" s="59">
        <f>'[1]Bao cao lai lo'!G30</f>
        <v>196354645375</v>
      </c>
    </row>
    <row r="54" spans="1:5" ht="12.75" customHeight="1">
      <c r="A54" s="21"/>
      <c r="B54" s="56" t="s">
        <v>59</v>
      </c>
      <c r="C54" s="57"/>
      <c r="D54" s="58">
        <f>12222168296+6871565679</f>
        <v>19093733975</v>
      </c>
      <c r="E54" s="59">
        <f>'[1]Bao cao lai lo'!G32+'[1]Bao cao lai lo'!G35</f>
        <v>26638835622</v>
      </c>
    </row>
    <row r="55" spans="1:5" ht="12.75" customHeight="1">
      <c r="A55" s="21"/>
      <c r="B55" s="56" t="s">
        <v>60</v>
      </c>
      <c r="C55" s="60"/>
      <c r="D55" s="58">
        <v>0</v>
      </c>
      <c r="E55" s="59">
        <v>0</v>
      </c>
    </row>
    <row r="56" spans="1:5" ht="12.75" customHeight="1">
      <c r="A56" s="21">
        <v>3</v>
      </c>
      <c r="B56" s="52" t="s">
        <v>61</v>
      </c>
      <c r="C56" s="53"/>
      <c r="D56" s="54">
        <f>D48-D52</f>
        <v>66663048736</v>
      </c>
      <c r="E56" s="55">
        <f>E48-E52</f>
        <v>98133792838.47571</v>
      </c>
    </row>
    <row r="57" spans="1:5" ht="12.75" customHeight="1">
      <c r="A57" s="21">
        <v>4</v>
      </c>
      <c r="B57" s="52" t="s">
        <v>62</v>
      </c>
      <c r="C57" s="61"/>
      <c r="D57" s="62">
        <v>15318086105</v>
      </c>
      <c r="E57" s="63">
        <f>'[1]Bao cao lai lo'!G44</f>
        <v>19589235764</v>
      </c>
    </row>
    <row r="58" spans="1:5" ht="12.75" customHeight="1">
      <c r="A58" s="21">
        <v>5</v>
      </c>
      <c r="B58" s="52" t="s">
        <v>63</v>
      </c>
      <c r="C58" s="61"/>
      <c r="D58" s="64">
        <v>0</v>
      </c>
      <c r="E58" s="63">
        <v>0</v>
      </c>
    </row>
    <row r="59" spans="1:5" ht="12.75" customHeight="1">
      <c r="A59" s="21">
        <v>6</v>
      </c>
      <c r="B59" s="52" t="s">
        <v>64</v>
      </c>
      <c r="C59" s="53"/>
      <c r="D59" s="54">
        <f>D56-D57</f>
        <v>51344962631</v>
      </c>
      <c r="E59" s="55">
        <f>E56-E57</f>
        <v>78544557074.47571</v>
      </c>
    </row>
    <row r="60" spans="1:5" ht="12.75" customHeight="1">
      <c r="A60" s="65">
        <v>7</v>
      </c>
      <c r="B60" s="66" t="s">
        <v>65</v>
      </c>
      <c r="C60" s="67"/>
      <c r="D60" s="68">
        <v>764</v>
      </c>
      <c r="E60" s="69">
        <f>E59/'[1]Bang CDKT theo chuan muc'!F81</f>
        <v>1168.4971724198851</v>
      </c>
    </row>
    <row r="61" spans="1:5" ht="2.25" customHeight="1">
      <c r="A61" s="6"/>
      <c r="B61" s="46"/>
      <c r="C61" s="46"/>
      <c r="D61" s="44"/>
      <c r="E61" s="46"/>
    </row>
    <row r="62" spans="1:5" ht="5.25" customHeight="1">
      <c r="A62" s="70" t="s">
        <v>66</v>
      </c>
      <c r="B62" s="71"/>
      <c r="C62" s="71"/>
      <c r="D62" s="44"/>
      <c r="E62" s="46"/>
    </row>
    <row r="63" spans="1:5" ht="16.5">
      <c r="A63" s="5"/>
      <c r="B63" s="3"/>
      <c r="C63" s="72" t="s">
        <v>67</v>
      </c>
      <c r="D63" s="4"/>
      <c r="E63" s="73"/>
    </row>
    <row r="64" spans="1:5" ht="18.75" customHeight="1">
      <c r="A64" s="5"/>
      <c r="B64" s="3"/>
      <c r="C64" s="3"/>
      <c r="D64" s="81" t="s">
        <v>68</v>
      </c>
      <c r="E64" s="82"/>
    </row>
    <row r="65" spans="1:5" ht="15.75">
      <c r="A65" s="5"/>
      <c r="B65" s="3"/>
      <c r="C65" s="3"/>
      <c r="D65" s="4"/>
      <c r="E65" s="3"/>
    </row>
    <row r="66" spans="1:5" ht="15.75">
      <c r="A66" s="5"/>
      <c r="B66" s="3"/>
      <c r="C66" s="3"/>
      <c r="D66" s="4"/>
      <c r="E66" s="3"/>
    </row>
    <row r="67" spans="1:5" ht="15.75">
      <c r="A67" s="5"/>
      <c r="B67" s="3"/>
      <c r="C67" s="3"/>
      <c r="D67" s="4"/>
      <c r="E67" s="3"/>
    </row>
    <row r="68" spans="1:5" ht="15.75">
      <c r="A68" s="5"/>
      <c r="B68" s="3"/>
      <c r="C68" s="3"/>
      <c r="D68" s="4"/>
      <c r="E68" s="3"/>
    </row>
    <row r="69" spans="1:5" ht="12" customHeight="1">
      <c r="A69" s="5"/>
      <c r="B69" s="3"/>
      <c r="C69" s="3"/>
      <c r="D69" s="4"/>
      <c r="E69" s="3"/>
    </row>
    <row r="70" spans="1:5" ht="22.5" customHeight="1">
      <c r="A70" s="5"/>
      <c r="B70" s="3"/>
      <c r="C70" s="3"/>
      <c r="D70" s="74" t="s">
        <v>69</v>
      </c>
      <c r="E70" s="3"/>
    </row>
  </sheetData>
  <mergeCells count="7">
    <mergeCell ref="A3:E3"/>
    <mergeCell ref="A4:E4"/>
    <mergeCell ref="D64:E64"/>
    <mergeCell ref="A5:E5"/>
    <mergeCell ref="A8:E8"/>
    <mergeCell ref="A45:E45"/>
    <mergeCell ref="D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thuyhang</cp:lastModifiedBy>
  <dcterms:created xsi:type="dcterms:W3CDTF">2008-07-24T10:31:58Z</dcterms:created>
  <dcterms:modified xsi:type="dcterms:W3CDTF">2008-07-31T03:17:09Z</dcterms:modified>
  <cp:category/>
  <cp:version/>
  <cp:contentType/>
  <cp:contentStatus/>
</cp:coreProperties>
</file>